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31767462\"/>
    </mc:Choice>
  </mc:AlternateContent>
  <xr:revisionPtr revIDLastSave="0" documentId="13_ncr:1_{9141A70F-BECA-40FC-9F71-161090DBA4C8}" xr6:coauthVersionLast="47" xr6:coauthVersionMax="47" xr10:uidLastSave="{00000000-0000-0000-0000-000000000000}"/>
  <bookViews>
    <workbookView xWindow="1665" yWindow="480" windowWidth="24210" windowHeight="14625" xr2:uid="{00000000-000D-0000-FFFF-FFFF00000000}"/>
  </bookViews>
  <sheets>
    <sheet name="Retail Industry" sheetId="1" r:id="rId1"/>
    <sheet name="Wholesale Indust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L10" i="1"/>
  <c r="I11" i="1"/>
  <c r="L11" i="1"/>
  <c r="L12" i="1"/>
  <c r="I12" i="1"/>
  <c r="L13" i="1" l="1"/>
  <c r="I13" i="1"/>
  <c r="I14" i="1" l="1"/>
  <c r="L14" i="1"/>
  <c r="L18" i="2"/>
  <c r="L17" i="2"/>
  <c r="L16" i="2"/>
  <c r="L15" i="2"/>
  <c r="L14" i="2"/>
  <c r="I18" i="2"/>
  <c r="I17" i="2"/>
  <c r="I16" i="2"/>
  <c r="I15" i="2"/>
  <c r="I14" i="2"/>
  <c r="L15" i="1"/>
  <c r="L16" i="1"/>
  <c r="L17" i="1"/>
  <c r="M17" i="1"/>
  <c r="L18" i="1"/>
  <c r="M18" i="1" s="1"/>
  <c r="L19" i="2"/>
  <c r="M19" i="2" s="1"/>
  <c r="L20" i="2"/>
  <c r="M20" i="2" s="1"/>
  <c r="J20" i="2"/>
  <c r="L21" i="2"/>
  <c r="M21" i="2" s="1"/>
  <c r="J21" i="2"/>
  <c r="L22" i="2"/>
  <c r="M22" i="2" s="1"/>
  <c r="J22" i="2"/>
  <c r="L23" i="2"/>
  <c r="M23" i="2" s="1"/>
  <c r="J23" i="2"/>
  <c r="L24" i="2"/>
  <c r="M24" i="2" s="1"/>
  <c r="J24" i="2"/>
  <c r="L25" i="2"/>
  <c r="M25" i="2" s="1"/>
  <c r="J25" i="2"/>
  <c r="L26" i="2"/>
  <c r="M26" i="2" s="1"/>
  <c r="J26" i="2"/>
  <c r="L27" i="2"/>
  <c r="M27" i="2" s="1"/>
  <c r="J27" i="2"/>
  <c r="L28" i="2"/>
  <c r="M28" i="2" s="1"/>
  <c r="J28" i="2"/>
  <c r="L29" i="2"/>
  <c r="M29" i="2" s="1"/>
  <c r="J29" i="2"/>
  <c r="L30" i="2"/>
  <c r="M30" i="2" s="1"/>
  <c r="J30" i="2"/>
  <c r="L31" i="2"/>
  <c r="M31" i="2" s="1"/>
  <c r="J31" i="2"/>
  <c r="L32" i="2"/>
  <c r="M32" i="2" s="1"/>
  <c r="J32" i="2"/>
  <c r="L19" i="1"/>
  <c r="M19" i="1"/>
  <c r="J19" i="1"/>
  <c r="L20" i="1"/>
  <c r="M20" i="1"/>
  <c r="J20" i="1"/>
  <c r="L21" i="1"/>
  <c r="M21" i="1"/>
  <c r="J21" i="1"/>
  <c r="L22" i="1"/>
  <c r="M22" i="1"/>
  <c r="J22" i="1"/>
  <c r="L23" i="1"/>
  <c r="M23" i="1"/>
  <c r="J23" i="1"/>
  <c r="L24" i="1"/>
  <c r="M24" i="1"/>
  <c r="J24" i="1"/>
  <c r="L25" i="1"/>
  <c r="M25" i="1"/>
  <c r="J25" i="1"/>
  <c r="L26" i="1"/>
  <c r="M26" i="1"/>
  <c r="J26" i="1"/>
  <c r="J27" i="1"/>
  <c r="L28" i="1"/>
  <c r="M28" i="1"/>
  <c r="J28" i="1"/>
  <c r="L29" i="1"/>
  <c r="M29" i="1" s="1"/>
  <c r="J29" i="1"/>
  <c r="L30" i="1"/>
  <c r="M30" i="1"/>
  <c r="J30" i="1"/>
  <c r="L31" i="1"/>
  <c r="M31" i="1" s="1"/>
  <c r="J31" i="1"/>
  <c r="L32" i="1"/>
  <c r="M32" i="1" s="1"/>
  <c r="J32" i="1"/>
  <c r="J19" i="2"/>
  <c r="I18" i="1"/>
  <c r="I17" i="1"/>
  <c r="I16" i="1"/>
  <c r="I15" i="1"/>
</calcChain>
</file>

<file path=xl/sharedStrings.xml><?xml version="1.0" encoding="utf-8"?>
<sst xmlns="http://schemas.openxmlformats.org/spreadsheetml/2006/main" count="73" uniqueCount="29">
  <si>
    <r>
      <rPr>
        <b/>
        <sz val="14"/>
        <color rgb="FF0070C0"/>
        <rFont val="Calibri"/>
        <family val="2"/>
      </rPr>
      <t xml:space="preserve">Wholesale Industry, </t>
    </r>
    <r>
      <rPr>
        <b/>
        <sz val="10"/>
        <color rgb="FF0070C0"/>
        <rFont val="Calibri"/>
        <family val="2"/>
      </rPr>
      <t>Northwest Territories</t>
    </r>
  </si>
  <si>
    <r>
      <rPr>
        <b/>
        <sz val="14"/>
        <color rgb="FF0070C0"/>
        <rFont val="Calibri"/>
        <family val="2"/>
      </rPr>
      <t xml:space="preserve">Retail Industry, </t>
    </r>
    <r>
      <rPr>
        <b/>
        <sz val="10"/>
        <color rgb="FF0070C0"/>
        <rFont val="Calibri"/>
        <family val="2"/>
      </rPr>
      <t>Northwest Territories</t>
    </r>
  </si>
  <si>
    <t>Annual Data ($'000)</t>
  </si>
  <si>
    <t>Total</t>
  </si>
  <si>
    <t>Operating</t>
  </si>
  <si>
    <t>Revenue</t>
  </si>
  <si>
    <t>Cost of</t>
  </si>
  <si>
    <t>Goods</t>
  </si>
  <si>
    <t>Sold</t>
  </si>
  <si>
    <t>Expenses</t>
  </si>
  <si>
    <t>Employee</t>
  </si>
  <si>
    <t>Earnings &amp;</t>
  </si>
  <si>
    <t>Benefits</t>
  </si>
  <si>
    <t>Gross</t>
  </si>
  <si>
    <t>Margin</t>
  </si>
  <si>
    <t>$</t>
  </si>
  <si>
    <t>%</t>
  </si>
  <si>
    <t>Profit Margin</t>
  </si>
  <si>
    <t>x</t>
  </si>
  <si>
    <t>..</t>
  </si>
  <si>
    <t>Year</t>
  </si>
  <si>
    <t>Notes:</t>
  </si>
  <si>
    <t>2. Prepared by: NWT Bureau of Statistics</t>
  </si>
  <si>
    <t>3. 'x' means data has been suppressed, '..' means data is not available</t>
  </si>
  <si>
    <t>4. Employee Earnings &amp; Benefits is included in Total Operating Expenses</t>
  </si>
  <si>
    <t>3. '..' means data is not available</t>
  </si>
  <si>
    <t>1 Source: Statistics Canada: Data Table 20-10-0077-01, 081-0014 &amp; 081-0005</t>
  </si>
  <si>
    <t>1. Source: Statistics Canada: CANSIM Table 20-10-0066-01, 080-0023 &amp; 080-0011</t>
  </si>
  <si>
    <t>Financial Estimates: 1999 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</si>
</sst>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3" x14ac:knownFonts="1">
    <font>
      <sz val="11"/>
      <color rgb="FF000000"/>
      <name val="Calibri"/>
    </font>
    <font>
      <b/>
      <sz val="10"/>
      <color rgb="FF0070C0"/>
      <name val="Calibri"/>
      <family val="2"/>
    </font>
    <font>
      <sz val="10"/>
      <color rgb="FF000000"/>
      <name val="Calibri"/>
      <family val="2"/>
    </font>
    <font>
      <b/>
      <sz val="14"/>
      <color rgb="FF0070C0"/>
      <name val="Calibri"/>
      <family val="2"/>
    </font>
    <font>
      <b/>
      <sz val="11"/>
      <color rgb="FF0070C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70C0"/>
      <name val="Calibri"/>
      <family val="2"/>
    </font>
    <font>
      <i/>
      <sz val="9"/>
      <color rgb="FF0070C0"/>
      <name val="Calibri"/>
      <family val="2"/>
      <scheme val="minor"/>
    </font>
    <font>
      <b/>
      <sz val="10"/>
      <color rgb="FF0070C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1" xfId="0" applyBorder="1"/>
    <xf numFmtId="0" fontId="2" fillId="0" borderId="1" xfId="0" applyFont="1" applyBorder="1"/>
    <xf numFmtId="0" fontId="5" fillId="0" borderId="0" xfId="0" applyFont="1"/>
    <xf numFmtId="0" fontId="6" fillId="0" borderId="0" xfId="0" applyFont="1" applyAlignment="1">
      <alignment horizontal="left" indent="1"/>
    </xf>
    <xf numFmtId="0" fontId="8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5" fillId="0" borderId="0" xfId="0" applyNumberFormat="1" applyFont="1"/>
    <xf numFmtId="0" fontId="8" fillId="0" borderId="1" xfId="0" applyFont="1" applyBorder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 inden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2" fillId="0" borderId="0" xfId="0" applyNumberFormat="1" applyFont="1"/>
    <xf numFmtId="3" fontId="6" fillId="0" borderId="0" xfId="0" applyNumberFormat="1" applyFont="1" applyAlignment="1"/>
    <xf numFmtId="164" fontId="6" fillId="0" borderId="0" xfId="0" applyNumberFormat="1" applyFont="1" applyAlignment="1"/>
    <xf numFmtId="3" fontId="7" fillId="0" borderId="0" xfId="0" applyNumberFormat="1" applyFont="1"/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3" fontId="0" fillId="0" borderId="0" xfId="0" applyNumberFormat="1"/>
    <xf numFmtId="3" fontId="0" fillId="0" borderId="0" xfId="0" applyNumberFormat="1" applyAlignment="1">
      <alignment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Fill="1"/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8"/>
  <sheetViews>
    <sheetView tabSelected="1" zoomScaleNormal="100" workbookViewId="0">
      <selection sqref="A1:G1"/>
    </sheetView>
  </sheetViews>
  <sheetFormatPr defaultRowHeight="15" x14ac:dyDescent="0.25"/>
  <cols>
    <col min="1" max="2" width="4.7109375" customWidth="1"/>
    <col min="3" max="3" width="9.7109375" customWidth="1"/>
    <col min="4" max="4" width="2.7109375" customWidth="1"/>
    <col min="5" max="7" width="9.7109375" customWidth="1"/>
    <col min="8" max="8" width="2.7109375" customWidth="1"/>
    <col min="9" max="9" width="8.7109375" customWidth="1"/>
    <col min="10" max="10" width="7.7109375" customWidth="1"/>
    <col min="11" max="11" width="2.7109375" customWidth="1"/>
    <col min="12" max="13" width="7.7109375" customWidth="1"/>
  </cols>
  <sheetData>
    <row r="1" spans="1:28" ht="18.75" x14ac:dyDescent="0.3">
      <c r="A1" s="43" t="s">
        <v>1</v>
      </c>
      <c r="B1" s="43"/>
      <c r="C1" s="43"/>
      <c r="D1" s="43"/>
      <c r="E1" s="43"/>
      <c r="F1" s="43"/>
      <c r="G1" s="43"/>
      <c r="H1" s="11"/>
    </row>
    <row r="2" spans="1:28" x14ac:dyDescent="0.25">
      <c r="A2" s="44" t="s">
        <v>28</v>
      </c>
      <c r="B2" s="44"/>
      <c r="C2" s="44"/>
      <c r="D2" s="44"/>
      <c r="E2" s="44"/>
      <c r="F2" s="44"/>
      <c r="G2" s="44"/>
      <c r="H2" s="1"/>
    </row>
    <row r="3" spans="1:28" x14ac:dyDescent="0.25">
      <c r="A3" s="45" t="s">
        <v>2</v>
      </c>
      <c r="B3" s="45"/>
      <c r="C3" s="45"/>
      <c r="D3" s="45"/>
      <c r="E3" s="45"/>
      <c r="F3" s="45"/>
      <c r="G3" s="45"/>
      <c r="H3" s="1"/>
    </row>
    <row r="4" spans="1:28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8" x14ac:dyDescent="0.25">
      <c r="C5" s="3" t="s">
        <v>3</v>
      </c>
      <c r="D5" s="3"/>
      <c r="E5" s="9" t="s">
        <v>6</v>
      </c>
      <c r="F5" s="9" t="s">
        <v>3</v>
      </c>
      <c r="G5" s="9" t="s">
        <v>10</v>
      </c>
      <c r="H5" s="9"/>
      <c r="K5" s="10"/>
    </row>
    <row r="6" spans="1:28" x14ac:dyDescent="0.25">
      <c r="C6" s="3" t="s">
        <v>4</v>
      </c>
      <c r="D6" s="3"/>
      <c r="E6" s="9" t="s">
        <v>7</v>
      </c>
      <c r="F6" s="9" t="s">
        <v>4</v>
      </c>
      <c r="G6" s="9" t="s">
        <v>11</v>
      </c>
      <c r="H6" s="9"/>
      <c r="I6" s="42" t="s">
        <v>13</v>
      </c>
      <c r="J6" s="42"/>
      <c r="K6" s="10"/>
      <c r="L6" s="42" t="s">
        <v>4</v>
      </c>
      <c r="M6" s="42"/>
    </row>
    <row r="7" spans="1:28" ht="15.75" thickBot="1" x14ac:dyDescent="0.3">
      <c r="A7" s="8"/>
      <c r="B7" s="8"/>
      <c r="C7" s="8" t="s">
        <v>5</v>
      </c>
      <c r="D7" s="8"/>
      <c r="E7" s="8" t="s">
        <v>8</v>
      </c>
      <c r="F7" s="8" t="s">
        <v>9</v>
      </c>
      <c r="G7" s="8" t="s">
        <v>12</v>
      </c>
      <c r="H7" s="8"/>
      <c r="I7" s="40" t="s">
        <v>14</v>
      </c>
      <c r="J7" s="40"/>
      <c r="K7" s="8"/>
      <c r="L7" s="40" t="s">
        <v>17</v>
      </c>
      <c r="M7" s="40"/>
    </row>
    <row r="8" spans="1:28" x14ac:dyDescent="0.25">
      <c r="C8" s="2"/>
      <c r="D8" s="2"/>
      <c r="E8" s="2"/>
      <c r="F8" s="2"/>
      <c r="G8" s="2"/>
      <c r="H8" s="2"/>
      <c r="I8" s="23" t="s">
        <v>15</v>
      </c>
      <c r="J8" s="23" t="s">
        <v>16</v>
      </c>
      <c r="K8" s="23"/>
      <c r="L8" s="23" t="s">
        <v>15</v>
      </c>
      <c r="M8" s="23" t="s">
        <v>16</v>
      </c>
    </row>
    <row r="9" spans="1:28" x14ac:dyDescent="0.25">
      <c r="A9" s="41" t="s">
        <v>20</v>
      </c>
      <c r="B9" s="41"/>
      <c r="C9" s="2"/>
      <c r="D9" s="2"/>
      <c r="E9" s="2"/>
      <c r="F9" s="2"/>
      <c r="G9" s="2"/>
      <c r="H9" s="2"/>
      <c r="I9" s="23"/>
      <c r="J9" s="23"/>
      <c r="K9" s="23"/>
      <c r="L9" s="23"/>
      <c r="M9" s="23"/>
    </row>
    <row r="10" spans="1:28" x14ac:dyDescent="0.25">
      <c r="A10" s="39">
        <v>2021</v>
      </c>
      <c r="B10" s="39"/>
      <c r="C10" s="25">
        <v>973430</v>
      </c>
      <c r="D10" s="2"/>
      <c r="E10" s="25">
        <v>655193</v>
      </c>
      <c r="F10" s="25">
        <v>241566</v>
      </c>
      <c r="G10" s="28">
        <v>125164</v>
      </c>
      <c r="H10" s="29"/>
      <c r="I10" s="26">
        <f t="shared" ref="I10" si="0">C10*J10/100</f>
        <v>318311.61000000004</v>
      </c>
      <c r="J10" s="31">
        <v>32.700000000000003</v>
      </c>
      <c r="K10" s="30"/>
      <c r="L10" s="26">
        <f t="shared" ref="L10" si="1">C10-E10-F10</f>
        <v>76671</v>
      </c>
      <c r="M10" s="27">
        <v>7.9</v>
      </c>
    </row>
    <row r="11" spans="1:28" x14ac:dyDescent="0.25">
      <c r="A11" s="39">
        <v>2020</v>
      </c>
      <c r="B11" s="39"/>
      <c r="C11" s="25">
        <v>908185</v>
      </c>
      <c r="D11" s="2"/>
      <c r="E11" s="25">
        <v>607467</v>
      </c>
      <c r="F11" s="25">
        <v>226472</v>
      </c>
      <c r="G11" s="28">
        <v>117484</v>
      </c>
      <c r="H11" s="29"/>
      <c r="I11" s="26">
        <f t="shared" ref="I11:I18" si="2">C11*J11/100</f>
        <v>300609.23499999999</v>
      </c>
      <c r="J11" s="31">
        <v>33.1</v>
      </c>
      <c r="K11" s="30"/>
      <c r="L11" s="26">
        <f t="shared" ref="L11:L18" si="3">C11-E11-F11</f>
        <v>74246</v>
      </c>
      <c r="M11" s="27">
        <v>8.1999999999999993</v>
      </c>
      <c r="O11" s="35"/>
      <c r="P11" s="34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x14ac:dyDescent="0.25">
      <c r="A12" s="39">
        <v>2019</v>
      </c>
      <c r="B12" s="39"/>
      <c r="C12" s="25">
        <v>844989</v>
      </c>
      <c r="D12" s="2"/>
      <c r="E12" s="25">
        <v>568136</v>
      </c>
      <c r="F12" s="25">
        <v>214523</v>
      </c>
      <c r="G12" s="28">
        <v>105545</v>
      </c>
      <c r="H12" s="29"/>
      <c r="I12" s="26">
        <f t="shared" si="2"/>
        <v>277156.39199999999</v>
      </c>
      <c r="J12" s="31">
        <v>32.799999999999997</v>
      </c>
      <c r="K12" s="30"/>
      <c r="L12" s="26">
        <f t="shared" si="3"/>
        <v>62330</v>
      </c>
      <c r="M12" s="27">
        <v>7.4</v>
      </c>
      <c r="O12" s="35"/>
      <c r="P12" s="34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x14ac:dyDescent="0.25">
      <c r="A13" s="39">
        <v>2018</v>
      </c>
      <c r="B13" s="39"/>
      <c r="C13" s="25">
        <v>840482</v>
      </c>
      <c r="D13" s="2"/>
      <c r="E13" s="25">
        <v>568514</v>
      </c>
      <c r="F13" s="25">
        <v>198131</v>
      </c>
      <c r="G13" s="28">
        <v>97585</v>
      </c>
      <c r="H13" s="29"/>
      <c r="I13" s="26">
        <f t="shared" si="2"/>
        <v>272316.16799999995</v>
      </c>
      <c r="J13" s="31">
        <v>32.4</v>
      </c>
      <c r="K13" s="30"/>
      <c r="L13" s="26">
        <f t="shared" si="3"/>
        <v>73837</v>
      </c>
      <c r="M13" s="27">
        <v>8.8000000000000007</v>
      </c>
      <c r="O13" s="35"/>
      <c r="P13" s="34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x14ac:dyDescent="0.25">
      <c r="A14" s="39">
        <v>2017</v>
      </c>
      <c r="B14" s="39"/>
      <c r="C14" s="12">
        <v>807246</v>
      </c>
      <c r="D14" s="12"/>
      <c r="E14" s="12">
        <v>549353</v>
      </c>
      <c r="F14" s="12">
        <v>211750</v>
      </c>
      <c r="G14" s="12">
        <v>107270</v>
      </c>
      <c r="H14" s="12"/>
      <c r="I14" s="15">
        <f t="shared" si="2"/>
        <v>257511.47399999999</v>
      </c>
      <c r="J14" s="16">
        <v>31.9</v>
      </c>
      <c r="K14" s="18"/>
      <c r="L14" s="15">
        <f t="shared" si="3"/>
        <v>46143</v>
      </c>
      <c r="M14" s="17">
        <v>5.7</v>
      </c>
      <c r="O14" s="35"/>
      <c r="P14" s="34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x14ac:dyDescent="0.25">
      <c r="A15" s="39">
        <v>2016</v>
      </c>
      <c r="B15" s="39"/>
      <c r="C15" s="12">
        <v>805794</v>
      </c>
      <c r="D15" s="12"/>
      <c r="E15" s="12">
        <v>539693</v>
      </c>
      <c r="F15" s="12">
        <v>206622</v>
      </c>
      <c r="G15" s="12">
        <v>104845</v>
      </c>
      <c r="H15" s="12"/>
      <c r="I15" s="15">
        <f t="shared" si="2"/>
        <v>265912.02</v>
      </c>
      <c r="J15" s="16">
        <v>33</v>
      </c>
      <c r="K15" s="18"/>
      <c r="L15" s="15">
        <f t="shared" si="3"/>
        <v>59479</v>
      </c>
      <c r="M15" s="17">
        <v>7.4</v>
      </c>
      <c r="P15" s="34"/>
      <c r="Q15" s="36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x14ac:dyDescent="0.25">
      <c r="A16" s="39">
        <v>2015</v>
      </c>
      <c r="B16" s="39"/>
      <c r="C16" s="12">
        <v>897004</v>
      </c>
      <c r="D16" s="12"/>
      <c r="E16" s="12">
        <v>612816</v>
      </c>
      <c r="F16" s="12">
        <v>224112</v>
      </c>
      <c r="G16" s="12">
        <v>114817</v>
      </c>
      <c r="H16" s="12"/>
      <c r="I16" s="15">
        <f t="shared" si="2"/>
        <v>284350.26799999998</v>
      </c>
      <c r="J16" s="16">
        <v>31.7</v>
      </c>
      <c r="K16" s="18"/>
      <c r="L16" s="15">
        <f t="shared" si="3"/>
        <v>60076</v>
      </c>
      <c r="M16" s="17">
        <v>6.7</v>
      </c>
    </row>
    <row r="17" spans="1:13" x14ac:dyDescent="0.25">
      <c r="A17" s="39">
        <v>2014</v>
      </c>
      <c r="B17" s="39"/>
      <c r="C17" s="12">
        <v>840852</v>
      </c>
      <c r="D17" s="12"/>
      <c r="E17" s="12">
        <v>566083</v>
      </c>
      <c r="F17" s="12">
        <v>208826</v>
      </c>
      <c r="G17" s="12">
        <v>107195</v>
      </c>
      <c r="H17" s="12"/>
      <c r="I17" s="15">
        <f t="shared" si="2"/>
        <v>274958.60400000005</v>
      </c>
      <c r="J17" s="16">
        <v>32.700000000000003</v>
      </c>
      <c r="K17" s="18"/>
      <c r="L17" s="15">
        <f t="shared" si="3"/>
        <v>65943</v>
      </c>
      <c r="M17" s="17">
        <f t="shared" ref="M17:M18" si="4">100*L17/C17</f>
        <v>7.842402705826947</v>
      </c>
    </row>
    <row r="18" spans="1:13" x14ac:dyDescent="0.25">
      <c r="A18" s="39">
        <v>2013</v>
      </c>
      <c r="B18" s="39"/>
      <c r="C18" s="15">
        <v>803439</v>
      </c>
      <c r="D18" s="15"/>
      <c r="E18" s="15">
        <v>541536</v>
      </c>
      <c r="F18" s="15">
        <v>198894</v>
      </c>
      <c r="G18" s="15">
        <v>100375</v>
      </c>
      <c r="H18" s="15"/>
      <c r="I18" s="15">
        <f t="shared" si="2"/>
        <v>261921.11400000003</v>
      </c>
      <c r="J18" s="16">
        <v>32.6</v>
      </c>
      <c r="K18" s="17"/>
      <c r="L18" s="15">
        <f t="shared" si="3"/>
        <v>63009</v>
      </c>
      <c r="M18" s="17">
        <f t="shared" si="4"/>
        <v>7.8424124295683928</v>
      </c>
    </row>
    <row r="19" spans="1:13" x14ac:dyDescent="0.25">
      <c r="A19" s="39">
        <v>2012</v>
      </c>
      <c r="B19" s="39"/>
      <c r="C19" s="15">
        <v>773142</v>
      </c>
      <c r="D19" s="15"/>
      <c r="E19" s="15">
        <v>532730</v>
      </c>
      <c r="F19" s="15">
        <v>185602</v>
      </c>
      <c r="G19" s="15">
        <v>99160</v>
      </c>
      <c r="H19" s="15"/>
      <c r="I19" s="15">
        <v>240447.16199999998</v>
      </c>
      <c r="J19" s="16">
        <f t="shared" ref="J19:J32" si="5">I19/C19*100</f>
        <v>31.1</v>
      </c>
      <c r="K19" s="17"/>
      <c r="L19" s="15">
        <f t="shared" ref="L19:L26" si="6">C19-E19-F19</f>
        <v>54810</v>
      </c>
      <c r="M19" s="17">
        <f t="shared" ref="M19:M26" si="7">100*L19/C19</f>
        <v>7.089253979217272</v>
      </c>
    </row>
    <row r="20" spans="1:13" x14ac:dyDescent="0.25">
      <c r="A20" s="39">
        <v>2011</v>
      </c>
      <c r="B20" s="39"/>
      <c r="C20" s="14">
        <v>760359</v>
      </c>
      <c r="D20" s="14"/>
      <c r="E20" s="14">
        <v>527275</v>
      </c>
      <c r="F20" s="15">
        <v>180604</v>
      </c>
      <c r="G20" s="14">
        <v>97390</v>
      </c>
      <c r="H20" s="14"/>
      <c r="I20" s="15">
        <v>233084</v>
      </c>
      <c r="J20" s="16">
        <f t="shared" si="5"/>
        <v>30.65446716616756</v>
      </c>
      <c r="K20" s="15"/>
      <c r="L20" s="15">
        <f t="shared" si="6"/>
        <v>52480</v>
      </c>
      <c r="M20" s="17">
        <f t="shared" si="7"/>
        <v>6.9020028696970774</v>
      </c>
    </row>
    <row r="21" spans="1:13" x14ac:dyDescent="0.25">
      <c r="A21" s="39">
        <v>2010</v>
      </c>
      <c r="B21" s="39"/>
      <c r="C21" s="14">
        <v>727120</v>
      </c>
      <c r="D21" s="14"/>
      <c r="E21" s="14">
        <v>501727</v>
      </c>
      <c r="F21" s="15">
        <v>175823</v>
      </c>
      <c r="G21" s="14">
        <v>96021</v>
      </c>
      <c r="H21" s="14"/>
      <c r="I21" s="15">
        <v>225393</v>
      </c>
      <c r="J21" s="16">
        <f t="shared" si="5"/>
        <v>30.998047089888875</v>
      </c>
      <c r="K21" s="15"/>
      <c r="L21" s="15">
        <f t="shared" si="6"/>
        <v>49570</v>
      </c>
      <c r="M21" s="17">
        <f t="shared" si="7"/>
        <v>6.8173066343932227</v>
      </c>
    </row>
    <row r="22" spans="1:13" x14ac:dyDescent="0.25">
      <c r="A22" s="39">
        <v>2009</v>
      </c>
      <c r="B22" s="39"/>
      <c r="C22" s="14">
        <v>719199</v>
      </c>
      <c r="D22" s="14"/>
      <c r="E22" s="14">
        <v>486100</v>
      </c>
      <c r="F22" s="15">
        <v>180732</v>
      </c>
      <c r="G22" s="14">
        <v>94319</v>
      </c>
      <c r="H22" s="14"/>
      <c r="I22" s="15">
        <v>233099</v>
      </c>
      <c r="J22" s="16">
        <f t="shared" si="5"/>
        <v>32.410918257672769</v>
      </c>
      <c r="K22" s="15"/>
      <c r="L22" s="15">
        <f t="shared" si="6"/>
        <v>52367</v>
      </c>
      <c r="M22" s="17">
        <f t="shared" si="7"/>
        <v>7.2812948850040113</v>
      </c>
    </row>
    <row r="23" spans="1:13" x14ac:dyDescent="0.25">
      <c r="A23" s="39">
        <v>2008</v>
      </c>
      <c r="B23" s="39"/>
      <c r="C23" s="14">
        <v>769004</v>
      </c>
      <c r="D23" s="14"/>
      <c r="E23" s="14">
        <v>522892</v>
      </c>
      <c r="F23" s="15">
        <v>179201</v>
      </c>
      <c r="G23" s="14">
        <v>91292</v>
      </c>
      <c r="H23" s="14"/>
      <c r="I23" s="15">
        <v>246112</v>
      </c>
      <c r="J23" s="16">
        <f t="shared" si="5"/>
        <v>32.003994777660452</v>
      </c>
      <c r="K23" s="15"/>
      <c r="L23" s="15">
        <f t="shared" si="6"/>
        <v>66911</v>
      </c>
      <c r="M23" s="17">
        <f t="shared" si="7"/>
        <v>8.7009950533417246</v>
      </c>
    </row>
    <row r="24" spans="1:13" x14ac:dyDescent="0.25">
      <c r="A24" s="39">
        <v>2007</v>
      </c>
      <c r="B24" s="39"/>
      <c r="C24" s="13">
        <v>745165</v>
      </c>
      <c r="D24" s="13"/>
      <c r="E24" s="13">
        <v>521815</v>
      </c>
      <c r="F24" s="15">
        <v>157515</v>
      </c>
      <c r="G24" s="15">
        <v>86687</v>
      </c>
      <c r="H24" s="13"/>
      <c r="I24" s="15">
        <v>223350</v>
      </c>
      <c r="J24" s="16">
        <f t="shared" si="5"/>
        <v>29.97322740601075</v>
      </c>
      <c r="K24" s="15"/>
      <c r="L24" s="15">
        <f t="shared" si="6"/>
        <v>65835</v>
      </c>
      <c r="M24" s="17">
        <f t="shared" si="7"/>
        <v>8.8349560164527325</v>
      </c>
    </row>
    <row r="25" spans="1:13" x14ac:dyDescent="0.25">
      <c r="A25" s="39">
        <v>2006</v>
      </c>
      <c r="B25" s="39"/>
      <c r="C25" s="13">
        <v>658091</v>
      </c>
      <c r="D25" s="13"/>
      <c r="E25" s="15">
        <v>458701</v>
      </c>
      <c r="F25" s="15">
        <v>152253</v>
      </c>
      <c r="G25" s="15">
        <v>82567</v>
      </c>
      <c r="H25" s="15"/>
      <c r="I25" s="15">
        <v>199390</v>
      </c>
      <c r="J25" s="16">
        <f t="shared" si="5"/>
        <v>30.298241428617018</v>
      </c>
      <c r="K25" s="15"/>
      <c r="L25" s="15">
        <f t="shared" si="6"/>
        <v>47137</v>
      </c>
      <c r="M25" s="17">
        <f t="shared" si="7"/>
        <v>7.1626872271463977</v>
      </c>
    </row>
    <row r="26" spans="1:13" x14ac:dyDescent="0.25">
      <c r="A26" s="39">
        <v>2005</v>
      </c>
      <c r="B26" s="39"/>
      <c r="C26" s="12">
        <v>640829</v>
      </c>
      <c r="D26" s="12"/>
      <c r="E26" s="12">
        <v>458169</v>
      </c>
      <c r="F26" s="12">
        <v>125269</v>
      </c>
      <c r="G26" s="12">
        <v>72268</v>
      </c>
      <c r="H26" s="12"/>
      <c r="I26" s="12">
        <v>182660</v>
      </c>
      <c r="J26" s="16">
        <f t="shared" si="5"/>
        <v>28.503703796176517</v>
      </c>
      <c r="K26" s="12"/>
      <c r="L26" s="15">
        <f t="shared" si="6"/>
        <v>57391</v>
      </c>
      <c r="M26" s="17">
        <f t="shared" si="7"/>
        <v>8.9557432638036047</v>
      </c>
    </row>
    <row r="27" spans="1:13" x14ac:dyDescent="0.25">
      <c r="A27" s="39">
        <v>2004</v>
      </c>
      <c r="B27" s="39"/>
      <c r="C27" s="12">
        <v>597265</v>
      </c>
      <c r="D27" s="12"/>
      <c r="E27" s="12">
        <v>442520</v>
      </c>
      <c r="F27" s="14" t="s">
        <v>18</v>
      </c>
      <c r="G27" s="12">
        <v>74394</v>
      </c>
      <c r="H27" s="12"/>
      <c r="I27" s="12">
        <v>154745</v>
      </c>
      <c r="J27" s="16">
        <f t="shared" si="5"/>
        <v>25.908934894895904</v>
      </c>
      <c r="K27" s="12"/>
      <c r="L27" s="15" t="s">
        <v>19</v>
      </c>
      <c r="M27" s="17" t="s">
        <v>19</v>
      </c>
    </row>
    <row r="28" spans="1:13" x14ac:dyDescent="0.25">
      <c r="A28" s="39">
        <v>2003</v>
      </c>
      <c r="B28" s="39"/>
      <c r="C28" s="12">
        <v>595240</v>
      </c>
      <c r="D28" s="12"/>
      <c r="E28" s="12">
        <v>443526</v>
      </c>
      <c r="F28" s="12">
        <v>126541</v>
      </c>
      <c r="G28" s="12">
        <v>72596</v>
      </c>
      <c r="H28" s="12"/>
      <c r="I28" s="12">
        <v>151714</v>
      </c>
      <c r="J28" s="16">
        <f t="shared" si="5"/>
        <v>25.487870438814596</v>
      </c>
      <c r="K28" s="12"/>
      <c r="L28" s="15">
        <f>C28-E28-F28</f>
        <v>25173</v>
      </c>
      <c r="M28" s="17">
        <f>100*L28/C28</f>
        <v>4.2290504670385056</v>
      </c>
    </row>
    <row r="29" spans="1:13" x14ac:dyDescent="0.25">
      <c r="A29" s="39">
        <v>2002</v>
      </c>
      <c r="B29" s="39"/>
      <c r="C29" s="12">
        <v>534452</v>
      </c>
      <c r="D29" s="12"/>
      <c r="E29" s="12">
        <v>390706</v>
      </c>
      <c r="F29" s="12">
        <v>115029</v>
      </c>
      <c r="G29" s="12">
        <v>60085</v>
      </c>
      <c r="H29" s="12"/>
      <c r="I29" s="12">
        <v>143746</v>
      </c>
      <c r="J29" s="16">
        <f t="shared" si="5"/>
        <v>26.8959607223848</v>
      </c>
      <c r="K29" s="12"/>
      <c r="L29" s="15">
        <f>C29-E29-F29</f>
        <v>28717</v>
      </c>
      <c r="M29" s="17">
        <f>100*L29/C29</f>
        <v>5.3731672816267881</v>
      </c>
    </row>
    <row r="30" spans="1:13" x14ac:dyDescent="0.25">
      <c r="A30" s="39">
        <v>2001</v>
      </c>
      <c r="B30" s="39"/>
      <c r="C30" s="12">
        <v>452745</v>
      </c>
      <c r="D30" s="12"/>
      <c r="E30" s="12">
        <v>317918</v>
      </c>
      <c r="F30" s="12">
        <v>98363</v>
      </c>
      <c r="G30" s="12">
        <v>56931</v>
      </c>
      <c r="H30" s="12"/>
      <c r="I30" s="12">
        <v>134827</v>
      </c>
      <c r="J30" s="16">
        <f t="shared" si="5"/>
        <v>29.779898176677822</v>
      </c>
      <c r="K30" s="12"/>
      <c r="L30" s="15">
        <f>C30-E30-F30</f>
        <v>36464</v>
      </c>
      <c r="M30" s="17">
        <f>100*L30/C30</f>
        <v>8.0539818219969295</v>
      </c>
    </row>
    <row r="31" spans="1:13" x14ac:dyDescent="0.25">
      <c r="A31" s="39">
        <v>2000</v>
      </c>
      <c r="B31" s="39"/>
      <c r="C31" s="12">
        <v>413280</v>
      </c>
      <c r="D31" s="12"/>
      <c r="E31" s="12">
        <v>293585</v>
      </c>
      <c r="F31" s="12">
        <v>108289</v>
      </c>
      <c r="G31" s="12">
        <v>44882</v>
      </c>
      <c r="H31" s="12"/>
      <c r="I31" s="12">
        <v>119695</v>
      </c>
      <c r="J31" s="16">
        <f t="shared" si="5"/>
        <v>28.962204800619435</v>
      </c>
      <c r="K31" s="12"/>
      <c r="L31" s="15">
        <f>C31-E31-F31</f>
        <v>11406</v>
      </c>
      <c r="M31" s="17">
        <f>100*L31/C31</f>
        <v>2.7598722415795587</v>
      </c>
    </row>
    <row r="32" spans="1:13" x14ac:dyDescent="0.25">
      <c r="A32" s="39">
        <v>1999</v>
      </c>
      <c r="B32" s="39"/>
      <c r="C32" s="12">
        <v>390001</v>
      </c>
      <c r="D32" s="12"/>
      <c r="E32" s="12">
        <v>274550</v>
      </c>
      <c r="F32" s="12">
        <v>95977</v>
      </c>
      <c r="G32" s="12">
        <v>43861</v>
      </c>
      <c r="H32" s="12"/>
      <c r="I32" s="12">
        <v>115451</v>
      </c>
      <c r="J32" s="16">
        <f t="shared" si="5"/>
        <v>29.602744608347159</v>
      </c>
      <c r="K32" s="12"/>
      <c r="L32" s="15">
        <f>C32-E32-F32</f>
        <v>19474</v>
      </c>
      <c r="M32" s="17">
        <f>100*L32/C32</f>
        <v>4.9933205299473595</v>
      </c>
    </row>
    <row r="33" spans="1:13" ht="15.75" thickBot="1" x14ac:dyDescent="0.3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21" t="s">
        <v>21</v>
      </c>
    </row>
    <row r="35" spans="1:13" x14ac:dyDescent="0.25">
      <c r="A35" s="22" t="s">
        <v>27</v>
      </c>
    </row>
    <row r="36" spans="1:13" x14ac:dyDescent="0.25">
      <c r="A36" s="22" t="s">
        <v>22</v>
      </c>
    </row>
    <row r="37" spans="1:13" x14ac:dyDescent="0.25">
      <c r="A37" s="22" t="s">
        <v>23</v>
      </c>
    </row>
    <row r="38" spans="1:13" x14ac:dyDescent="0.25">
      <c r="A38" s="22" t="s">
        <v>24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O6:AB24">
    <sortCondition descending="1" ref="AB6:AB24"/>
  </sortState>
  <mergeCells count="31">
    <mergeCell ref="L7:M7"/>
    <mergeCell ref="L6:M6"/>
    <mergeCell ref="I6:J6"/>
    <mergeCell ref="A1:G1"/>
    <mergeCell ref="A18:B18"/>
    <mergeCell ref="A2:G2"/>
    <mergeCell ref="A3:G3"/>
    <mergeCell ref="A16:B16"/>
    <mergeCell ref="A17:B17"/>
    <mergeCell ref="A15:B15"/>
    <mergeCell ref="A14:B14"/>
    <mergeCell ref="A13:B13"/>
    <mergeCell ref="A12:B12"/>
    <mergeCell ref="A11:B11"/>
    <mergeCell ref="A10:B10"/>
    <mergeCell ref="A19:B19"/>
    <mergeCell ref="A20:B20"/>
    <mergeCell ref="A31:B31"/>
    <mergeCell ref="I7:J7"/>
    <mergeCell ref="A32:B32"/>
    <mergeCell ref="A9:B9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zoomScaleNormal="100" workbookViewId="0">
      <selection sqref="A1:G1"/>
    </sheetView>
  </sheetViews>
  <sheetFormatPr defaultRowHeight="15" x14ac:dyDescent="0.25"/>
  <cols>
    <col min="1" max="2" width="4.7109375" customWidth="1"/>
    <col min="3" max="3" width="9.7109375" customWidth="1"/>
    <col min="4" max="4" width="2.7109375" customWidth="1"/>
    <col min="5" max="7" width="9.7109375" customWidth="1"/>
    <col min="8" max="8" width="2.7109375" customWidth="1"/>
    <col min="9" max="9" width="8.7109375" customWidth="1"/>
    <col min="10" max="10" width="7.7109375" customWidth="1"/>
    <col min="11" max="11" width="2.7109375" customWidth="1"/>
    <col min="12" max="13" width="7.7109375" customWidth="1"/>
  </cols>
  <sheetData>
    <row r="1" spans="1:13" ht="18.75" x14ac:dyDescent="0.3">
      <c r="A1" s="46" t="s">
        <v>0</v>
      </c>
      <c r="B1" s="43"/>
      <c r="C1" s="43"/>
      <c r="D1" s="43"/>
      <c r="E1" s="43"/>
      <c r="F1" s="43"/>
      <c r="G1" s="43"/>
      <c r="H1" s="11"/>
    </row>
    <row r="2" spans="1:13" x14ac:dyDescent="0.25">
      <c r="A2" s="47" t="s">
        <v>28</v>
      </c>
      <c r="B2" s="47"/>
      <c r="C2" s="47"/>
      <c r="D2" s="47"/>
      <c r="E2" s="47"/>
      <c r="F2" s="47"/>
      <c r="G2" s="47"/>
      <c r="H2" s="1"/>
    </row>
    <row r="3" spans="1:13" x14ac:dyDescent="0.25">
      <c r="A3" s="45" t="s">
        <v>2</v>
      </c>
      <c r="B3" s="45"/>
      <c r="C3" s="45"/>
      <c r="D3" s="45"/>
      <c r="E3" s="45"/>
      <c r="F3" s="45"/>
      <c r="G3" s="45"/>
      <c r="H3" s="1"/>
    </row>
    <row r="4" spans="1:13" ht="15.75" thickBot="1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C5" s="3" t="s">
        <v>3</v>
      </c>
      <c r="D5" s="3"/>
      <c r="E5" s="9" t="s">
        <v>6</v>
      </c>
      <c r="F5" s="9" t="s">
        <v>3</v>
      </c>
      <c r="G5" s="9" t="s">
        <v>10</v>
      </c>
      <c r="H5" s="9"/>
      <c r="K5" s="10"/>
    </row>
    <row r="6" spans="1:13" x14ac:dyDescent="0.25">
      <c r="C6" s="3" t="s">
        <v>4</v>
      </c>
      <c r="D6" s="3"/>
      <c r="E6" s="9" t="s">
        <v>7</v>
      </c>
      <c r="F6" s="9" t="s">
        <v>4</v>
      </c>
      <c r="G6" s="9" t="s">
        <v>11</v>
      </c>
      <c r="H6" s="9"/>
      <c r="I6" s="42" t="s">
        <v>13</v>
      </c>
      <c r="J6" s="42"/>
      <c r="K6" s="10"/>
      <c r="L6" s="42" t="s">
        <v>4</v>
      </c>
      <c r="M6" s="42"/>
    </row>
    <row r="7" spans="1:13" ht="15.75" thickBot="1" x14ac:dyDescent="0.3">
      <c r="A7" s="19"/>
      <c r="B7" s="19"/>
      <c r="C7" s="8" t="s">
        <v>5</v>
      </c>
      <c r="D7" s="8"/>
      <c r="E7" s="8" t="s">
        <v>8</v>
      </c>
      <c r="F7" s="8" t="s">
        <v>9</v>
      </c>
      <c r="G7" s="8" t="s">
        <v>12</v>
      </c>
      <c r="H7" s="8"/>
      <c r="I7" s="40" t="s">
        <v>14</v>
      </c>
      <c r="J7" s="40"/>
      <c r="K7" s="8"/>
      <c r="L7" s="40" t="s">
        <v>17</v>
      </c>
      <c r="M7" s="40"/>
    </row>
    <row r="8" spans="1:13" x14ac:dyDescent="0.25">
      <c r="C8" s="2"/>
      <c r="D8" s="2"/>
      <c r="E8" s="2"/>
      <c r="F8" s="2"/>
      <c r="G8" s="2"/>
      <c r="H8" s="2"/>
      <c r="I8" s="24" t="s">
        <v>15</v>
      </c>
      <c r="J8" s="24" t="s">
        <v>16</v>
      </c>
      <c r="K8" s="24"/>
      <c r="L8" s="24" t="s">
        <v>15</v>
      </c>
      <c r="M8" s="24" t="s">
        <v>16</v>
      </c>
    </row>
    <row r="9" spans="1:13" x14ac:dyDescent="0.25">
      <c r="A9" s="41" t="s">
        <v>20</v>
      </c>
      <c r="B9" s="41"/>
      <c r="C9" s="2"/>
      <c r="D9" s="2"/>
      <c r="E9" s="2"/>
      <c r="F9" s="2"/>
      <c r="G9" s="2"/>
      <c r="H9" s="2"/>
      <c r="I9" s="15"/>
      <c r="L9" s="15"/>
    </row>
    <row r="10" spans="1:13" x14ac:dyDescent="0.25">
      <c r="A10" s="39">
        <v>2021</v>
      </c>
      <c r="B10" s="39"/>
      <c r="C10" s="15">
        <v>236741</v>
      </c>
      <c r="D10" s="37"/>
      <c r="E10" s="15" t="s">
        <v>18</v>
      </c>
      <c r="F10" s="15">
        <v>41406</v>
      </c>
      <c r="G10" s="15">
        <v>24336</v>
      </c>
      <c r="H10" s="15"/>
      <c r="I10" s="15" t="s">
        <v>18</v>
      </c>
      <c r="J10" s="16" t="s">
        <v>18</v>
      </c>
      <c r="K10" s="38"/>
      <c r="L10" s="15" t="s">
        <v>18</v>
      </c>
      <c r="M10" s="20" t="s">
        <v>18</v>
      </c>
    </row>
    <row r="11" spans="1:13" x14ac:dyDescent="0.25">
      <c r="A11" s="39">
        <v>2020</v>
      </c>
      <c r="B11" s="39"/>
      <c r="C11" s="15">
        <v>375582</v>
      </c>
      <c r="D11" s="37"/>
      <c r="E11" s="15">
        <v>271035</v>
      </c>
      <c r="F11" s="15">
        <v>52521</v>
      </c>
      <c r="G11" s="15">
        <v>29551</v>
      </c>
      <c r="H11" s="15"/>
      <c r="I11" s="15">
        <v>104411.796</v>
      </c>
      <c r="J11" s="16">
        <v>27.8</v>
      </c>
      <c r="K11" s="38"/>
      <c r="L11" s="15">
        <v>52026</v>
      </c>
      <c r="M11" s="20">
        <v>13.9</v>
      </c>
    </row>
    <row r="12" spans="1:13" x14ac:dyDescent="0.25">
      <c r="A12" s="39">
        <v>2019</v>
      </c>
      <c r="B12" s="39"/>
      <c r="C12" s="15">
        <v>592209</v>
      </c>
      <c r="D12" s="37"/>
      <c r="E12" s="15" t="s">
        <v>18</v>
      </c>
      <c r="F12" s="32">
        <v>316119</v>
      </c>
      <c r="G12" s="32">
        <v>92301</v>
      </c>
      <c r="H12" s="15"/>
      <c r="I12" s="16" t="s">
        <v>18</v>
      </c>
      <c r="J12" s="16" t="s">
        <v>18</v>
      </c>
      <c r="K12" s="38"/>
      <c r="L12" s="16" t="s">
        <v>18</v>
      </c>
      <c r="M12" s="20" t="s">
        <v>18</v>
      </c>
    </row>
    <row r="13" spans="1:13" x14ac:dyDescent="0.25">
      <c r="A13" s="39">
        <v>2018</v>
      </c>
      <c r="B13" s="39"/>
      <c r="C13" s="15">
        <v>596939</v>
      </c>
      <c r="D13" s="37"/>
      <c r="E13" s="15">
        <v>484601</v>
      </c>
      <c r="F13" s="15">
        <v>68434</v>
      </c>
      <c r="G13" s="15">
        <v>27821</v>
      </c>
      <c r="H13" s="15"/>
      <c r="I13" s="15">
        <v>112224.53200000001</v>
      </c>
      <c r="J13" s="16">
        <v>18.8</v>
      </c>
      <c r="K13" s="38"/>
      <c r="L13" s="15">
        <v>43904</v>
      </c>
      <c r="M13" s="20">
        <v>7.4</v>
      </c>
    </row>
    <row r="14" spans="1:13" x14ac:dyDescent="0.25">
      <c r="A14" s="39">
        <v>2017</v>
      </c>
      <c r="B14" s="39"/>
      <c r="C14" s="15">
        <v>625340</v>
      </c>
      <c r="D14" s="6"/>
      <c r="E14" s="15">
        <v>439541</v>
      </c>
      <c r="F14" s="15">
        <v>84641</v>
      </c>
      <c r="G14" s="15">
        <v>45641</v>
      </c>
      <c r="H14" s="15"/>
      <c r="I14" s="15">
        <f t="shared" ref="I14:I18" si="0">C14*J14/100</f>
        <v>185725.98</v>
      </c>
      <c r="J14" s="16">
        <v>29.7</v>
      </c>
      <c r="K14" s="7"/>
      <c r="L14" s="15">
        <f t="shared" ref="L14:L32" si="1">C14-E14-F14</f>
        <v>101158</v>
      </c>
      <c r="M14" s="20">
        <v>16.2</v>
      </c>
    </row>
    <row r="15" spans="1:13" x14ac:dyDescent="0.25">
      <c r="A15" s="39">
        <v>2016</v>
      </c>
      <c r="B15" s="39"/>
      <c r="C15" s="15">
        <v>708835</v>
      </c>
      <c r="D15" s="6"/>
      <c r="E15" s="15">
        <v>548283</v>
      </c>
      <c r="F15" s="15">
        <v>97720</v>
      </c>
      <c r="G15" s="15">
        <v>52475</v>
      </c>
      <c r="H15" s="15"/>
      <c r="I15" s="15">
        <f t="shared" si="0"/>
        <v>160905.54500000001</v>
      </c>
      <c r="J15" s="16">
        <v>22.7</v>
      </c>
      <c r="K15" s="7"/>
      <c r="L15" s="15">
        <f t="shared" si="1"/>
        <v>62832</v>
      </c>
      <c r="M15" s="20">
        <v>8.8641221158661754</v>
      </c>
    </row>
    <row r="16" spans="1:13" x14ac:dyDescent="0.25">
      <c r="A16" s="39">
        <v>2015</v>
      </c>
      <c r="B16" s="39"/>
      <c r="C16" s="15">
        <v>622714</v>
      </c>
      <c r="D16" s="6"/>
      <c r="E16" s="15">
        <v>484378</v>
      </c>
      <c r="F16" s="15">
        <v>89530</v>
      </c>
      <c r="G16" s="15">
        <v>50096</v>
      </c>
      <c r="H16" s="15"/>
      <c r="I16" s="15">
        <f t="shared" si="0"/>
        <v>138242.508</v>
      </c>
      <c r="J16" s="16">
        <v>22.2</v>
      </c>
      <c r="K16" s="7"/>
      <c r="L16" s="15">
        <f t="shared" si="1"/>
        <v>48806</v>
      </c>
      <c r="M16" s="20">
        <v>7.8376269041646731</v>
      </c>
    </row>
    <row r="17" spans="1:13" x14ac:dyDescent="0.25">
      <c r="A17" s="39">
        <v>2014</v>
      </c>
      <c r="B17" s="39"/>
      <c r="C17" s="15">
        <v>646556</v>
      </c>
      <c r="D17" s="6"/>
      <c r="E17" s="15">
        <v>475444</v>
      </c>
      <c r="F17" s="15">
        <v>87741</v>
      </c>
      <c r="G17" s="15">
        <v>49484</v>
      </c>
      <c r="H17" s="15"/>
      <c r="I17" s="15">
        <f t="shared" si="0"/>
        <v>171337.34</v>
      </c>
      <c r="J17" s="16">
        <v>26.5</v>
      </c>
      <c r="K17" s="7"/>
      <c r="L17" s="15">
        <f t="shared" si="1"/>
        <v>83371</v>
      </c>
      <c r="M17" s="20">
        <v>12.894629390184299</v>
      </c>
    </row>
    <row r="18" spans="1:13" x14ac:dyDescent="0.25">
      <c r="A18" s="39">
        <v>2013</v>
      </c>
      <c r="B18" s="39"/>
      <c r="C18" s="15">
        <v>591779</v>
      </c>
      <c r="D18" s="6"/>
      <c r="E18" s="15">
        <v>444607</v>
      </c>
      <c r="F18" s="15">
        <v>87736</v>
      </c>
      <c r="G18" s="15">
        <v>46998</v>
      </c>
      <c r="H18" s="15"/>
      <c r="I18" s="15">
        <f t="shared" si="0"/>
        <v>147352.97099999999</v>
      </c>
      <c r="J18" s="16">
        <v>24.9</v>
      </c>
      <c r="K18" s="7"/>
      <c r="L18" s="15">
        <f t="shared" si="1"/>
        <v>59436</v>
      </c>
      <c r="M18" s="20">
        <v>10</v>
      </c>
    </row>
    <row r="19" spans="1:13" x14ac:dyDescent="0.25">
      <c r="A19" s="39">
        <v>2012</v>
      </c>
      <c r="B19" s="39"/>
      <c r="C19" s="15">
        <v>671478</v>
      </c>
      <c r="D19" s="6"/>
      <c r="E19" s="15">
        <v>514351</v>
      </c>
      <c r="F19" s="15">
        <v>90740</v>
      </c>
      <c r="G19" s="15">
        <v>45767</v>
      </c>
      <c r="H19" s="15"/>
      <c r="I19" s="15">
        <v>157127</v>
      </c>
      <c r="J19" s="16">
        <f t="shared" ref="J19:J32" si="2">I19/C19*100</f>
        <v>23.400170966137388</v>
      </c>
      <c r="K19" s="7"/>
      <c r="L19" s="15">
        <f t="shared" si="1"/>
        <v>66387</v>
      </c>
      <c r="M19" s="20">
        <f t="shared" ref="M19:M32" si="3">100*L19/C19</f>
        <v>9.8866977026797596</v>
      </c>
    </row>
    <row r="20" spans="1:13" x14ac:dyDescent="0.25">
      <c r="A20" s="39">
        <v>2011</v>
      </c>
      <c r="B20" s="39"/>
      <c r="C20" s="14">
        <v>629901</v>
      </c>
      <c r="D20" s="6"/>
      <c r="E20" s="14">
        <v>480346</v>
      </c>
      <c r="F20" s="14">
        <v>89775</v>
      </c>
      <c r="G20" s="14">
        <v>39478</v>
      </c>
      <c r="H20" s="14"/>
      <c r="I20" s="15">
        <v>149555</v>
      </c>
      <c r="J20" s="16">
        <f t="shared" si="2"/>
        <v>23.742619872011634</v>
      </c>
      <c r="K20" s="14"/>
      <c r="L20" s="15">
        <f t="shared" si="1"/>
        <v>59780</v>
      </c>
      <c r="M20" s="20">
        <f t="shared" si="3"/>
        <v>9.4903802343542871</v>
      </c>
    </row>
    <row r="21" spans="1:13" x14ac:dyDescent="0.25">
      <c r="A21" s="39">
        <v>2010</v>
      </c>
      <c r="B21" s="39"/>
      <c r="C21" s="14">
        <v>557846</v>
      </c>
      <c r="D21" s="6"/>
      <c r="E21" s="14">
        <v>414030</v>
      </c>
      <c r="F21" s="14">
        <v>73809</v>
      </c>
      <c r="G21" s="14">
        <v>43410</v>
      </c>
      <c r="H21" s="14"/>
      <c r="I21" s="15">
        <v>143816</v>
      </c>
      <c r="J21" s="16">
        <f t="shared" si="2"/>
        <v>25.780591776224981</v>
      </c>
      <c r="K21" s="14"/>
      <c r="L21" s="15">
        <f t="shared" si="1"/>
        <v>70007</v>
      </c>
      <c r="M21" s="20">
        <f t="shared" si="3"/>
        <v>12.549520835499402</v>
      </c>
    </row>
    <row r="22" spans="1:13" x14ac:dyDescent="0.25">
      <c r="A22" s="39">
        <v>2009</v>
      </c>
      <c r="B22" s="39"/>
      <c r="C22" s="14">
        <v>465209</v>
      </c>
      <c r="D22" s="6"/>
      <c r="E22" s="14">
        <v>372709</v>
      </c>
      <c r="F22" s="14">
        <v>77189</v>
      </c>
      <c r="G22" s="14">
        <v>41962</v>
      </c>
      <c r="H22" s="14"/>
      <c r="I22" s="15">
        <v>92500</v>
      </c>
      <c r="J22" s="16">
        <f t="shared" si="2"/>
        <v>19.883536217055131</v>
      </c>
      <c r="K22" s="14"/>
      <c r="L22" s="15">
        <f t="shared" si="1"/>
        <v>15311</v>
      </c>
      <c r="M22" s="20">
        <f t="shared" si="3"/>
        <v>3.2912088975062823</v>
      </c>
    </row>
    <row r="23" spans="1:13" x14ac:dyDescent="0.25">
      <c r="A23" s="39">
        <v>2008</v>
      </c>
      <c r="B23" s="39"/>
      <c r="C23" s="14">
        <v>610489</v>
      </c>
      <c r="D23" s="6"/>
      <c r="E23" s="14">
        <v>355614</v>
      </c>
      <c r="F23" s="14">
        <v>108972</v>
      </c>
      <c r="G23" s="14">
        <v>65821</v>
      </c>
      <c r="H23" s="14"/>
      <c r="I23" s="15">
        <v>254875</v>
      </c>
      <c r="J23" s="16">
        <f t="shared" si="2"/>
        <v>41.749318988548524</v>
      </c>
      <c r="K23" s="14"/>
      <c r="L23" s="15">
        <f t="shared" si="1"/>
        <v>145903</v>
      </c>
      <c r="M23" s="20">
        <f t="shared" si="3"/>
        <v>23.899365918141033</v>
      </c>
    </row>
    <row r="24" spans="1:13" x14ac:dyDescent="0.25">
      <c r="A24" s="39">
        <v>2007</v>
      </c>
      <c r="B24" s="39"/>
      <c r="C24" s="13">
        <v>674301</v>
      </c>
      <c r="D24" s="6"/>
      <c r="E24" s="13">
        <v>496818</v>
      </c>
      <c r="F24" s="13">
        <v>121813</v>
      </c>
      <c r="G24" s="15">
        <v>64439</v>
      </c>
      <c r="H24" s="15"/>
      <c r="I24" s="15">
        <v>177483</v>
      </c>
      <c r="J24" s="16">
        <f t="shared" si="2"/>
        <v>26.321034671459781</v>
      </c>
      <c r="K24" s="15"/>
      <c r="L24" s="15">
        <f t="shared" si="1"/>
        <v>55670</v>
      </c>
      <c r="M24" s="20">
        <f t="shared" si="3"/>
        <v>8.2559569094514167</v>
      </c>
    </row>
    <row r="25" spans="1:13" x14ac:dyDescent="0.25">
      <c r="A25" s="39">
        <v>2006</v>
      </c>
      <c r="B25" s="39"/>
      <c r="C25" s="13">
        <v>590979</v>
      </c>
      <c r="D25" s="6"/>
      <c r="E25" s="15">
        <v>430486</v>
      </c>
      <c r="F25" s="13">
        <v>105077</v>
      </c>
      <c r="G25" s="15">
        <v>54137</v>
      </c>
      <c r="H25" s="15"/>
      <c r="I25" s="15">
        <v>160493</v>
      </c>
      <c r="J25" s="16">
        <f t="shared" si="2"/>
        <v>27.157140947478673</v>
      </c>
      <c r="K25" s="15"/>
      <c r="L25" s="15">
        <f t="shared" si="1"/>
        <v>55416</v>
      </c>
      <c r="M25" s="20">
        <f t="shared" si="3"/>
        <v>9.3769829384800474</v>
      </c>
    </row>
    <row r="26" spans="1:13" x14ac:dyDescent="0.25">
      <c r="A26" s="39">
        <v>2005</v>
      </c>
      <c r="B26" s="39"/>
      <c r="C26" s="12">
        <v>597802</v>
      </c>
      <c r="D26" s="6"/>
      <c r="E26" s="12">
        <v>445173</v>
      </c>
      <c r="F26" s="12">
        <v>106993</v>
      </c>
      <c r="G26" s="12">
        <v>55288</v>
      </c>
      <c r="H26" s="12"/>
      <c r="I26" s="12">
        <v>152629</v>
      </c>
      <c r="J26" s="16">
        <f t="shared" si="2"/>
        <v>25.531697786223535</v>
      </c>
      <c r="K26" s="12"/>
      <c r="L26" s="15">
        <f t="shared" si="1"/>
        <v>45636</v>
      </c>
      <c r="M26" s="20">
        <f t="shared" si="3"/>
        <v>7.6339657612386711</v>
      </c>
    </row>
    <row r="27" spans="1:13" x14ac:dyDescent="0.25">
      <c r="A27" s="39">
        <v>2004</v>
      </c>
      <c r="B27" s="39"/>
      <c r="C27" s="12">
        <v>235828</v>
      </c>
      <c r="D27" s="6"/>
      <c r="E27" s="12">
        <v>171037</v>
      </c>
      <c r="F27" s="12">
        <v>46912</v>
      </c>
      <c r="G27" s="12">
        <v>26361</v>
      </c>
      <c r="H27" s="12"/>
      <c r="I27" s="12">
        <v>64791</v>
      </c>
      <c r="J27" s="16">
        <f t="shared" si="2"/>
        <v>27.473836864155231</v>
      </c>
      <c r="K27" s="12"/>
      <c r="L27" s="15">
        <f t="shared" si="1"/>
        <v>17879</v>
      </c>
      <c r="M27" s="20">
        <f t="shared" si="3"/>
        <v>7.5813728649693841</v>
      </c>
    </row>
    <row r="28" spans="1:13" x14ac:dyDescent="0.25">
      <c r="A28" s="39">
        <v>2003</v>
      </c>
      <c r="B28" s="39"/>
      <c r="C28" s="12">
        <v>223521</v>
      </c>
      <c r="D28" s="6"/>
      <c r="E28" s="12">
        <v>164463</v>
      </c>
      <c r="F28" s="12">
        <v>46512</v>
      </c>
      <c r="G28" s="12">
        <v>25954</v>
      </c>
      <c r="H28" s="12"/>
      <c r="I28" s="12">
        <v>59058</v>
      </c>
      <c r="J28" s="16">
        <f t="shared" si="2"/>
        <v>26.421678500006713</v>
      </c>
      <c r="K28" s="12"/>
      <c r="L28" s="15">
        <f t="shared" si="1"/>
        <v>12546</v>
      </c>
      <c r="M28" s="20">
        <f t="shared" si="3"/>
        <v>5.6128954326439127</v>
      </c>
    </row>
    <row r="29" spans="1:13" x14ac:dyDescent="0.25">
      <c r="A29" s="39">
        <v>2002</v>
      </c>
      <c r="B29" s="39"/>
      <c r="C29" s="12">
        <v>230786</v>
      </c>
      <c r="D29" s="6"/>
      <c r="E29" s="12">
        <v>164092</v>
      </c>
      <c r="F29" s="12">
        <v>40773</v>
      </c>
      <c r="G29" s="12">
        <v>22803</v>
      </c>
      <c r="H29" s="12"/>
      <c r="I29" s="12">
        <v>66694</v>
      </c>
      <c r="J29" s="16">
        <f t="shared" si="2"/>
        <v>28.898633365975407</v>
      </c>
      <c r="K29" s="12"/>
      <c r="L29" s="15">
        <f t="shared" si="1"/>
        <v>25921</v>
      </c>
      <c r="M29" s="20">
        <f t="shared" si="3"/>
        <v>11.231617169152376</v>
      </c>
    </row>
    <row r="30" spans="1:13" x14ac:dyDescent="0.25">
      <c r="A30" s="39">
        <v>2001</v>
      </c>
      <c r="B30" s="39"/>
      <c r="C30" s="12">
        <v>189304</v>
      </c>
      <c r="D30" s="6"/>
      <c r="E30" s="12">
        <v>133607</v>
      </c>
      <c r="F30" s="12">
        <v>41477</v>
      </c>
      <c r="G30" s="12">
        <v>24134</v>
      </c>
      <c r="H30" s="12"/>
      <c r="I30" s="12">
        <v>55697</v>
      </c>
      <c r="J30" s="16">
        <f t="shared" si="2"/>
        <v>29.421987913620416</v>
      </c>
      <c r="K30" s="12"/>
      <c r="L30" s="15">
        <f t="shared" si="1"/>
        <v>14220</v>
      </c>
      <c r="M30" s="20">
        <f t="shared" si="3"/>
        <v>7.5117271689980134</v>
      </c>
    </row>
    <row r="31" spans="1:13" x14ac:dyDescent="0.25">
      <c r="A31" s="39">
        <v>2000</v>
      </c>
      <c r="B31" s="39"/>
      <c r="C31" s="12">
        <v>151472</v>
      </c>
      <c r="D31" s="6"/>
      <c r="E31" s="12">
        <v>103928</v>
      </c>
      <c r="F31" s="12">
        <v>36008</v>
      </c>
      <c r="G31" s="14" t="s">
        <v>19</v>
      </c>
      <c r="H31" s="14"/>
      <c r="I31" s="12">
        <v>47544</v>
      </c>
      <c r="J31" s="16">
        <f t="shared" si="2"/>
        <v>31.387979296503644</v>
      </c>
      <c r="K31" s="12"/>
      <c r="L31" s="15">
        <f t="shared" si="1"/>
        <v>11536</v>
      </c>
      <c r="M31" s="20">
        <f t="shared" si="3"/>
        <v>7.6159290165839231</v>
      </c>
    </row>
    <row r="32" spans="1:13" x14ac:dyDescent="0.25">
      <c r="A32" s="39">
        <v>1999</v>
      </c>
      <c r="B32" s="39"/>
      <c r="C32" s="12">
        <v>219650</v>
      </c>
      <c r="D32" s="6"/>
      <c r="E32" s="12">
        <v>160435</v>
      </c>
      <c r="F32" s="12">
        <v>37222</v>
      </c>
      <c r="G32" s="14" t="s">
        <v>19</v>
      </c>
      <c r="H32" s="14"/>
      <c r="I32" s="12">
        <v>59215</v>
      </c>
      <c r="J32" s="16">
        <f t="shared" si="2"/>
        <v>26.958798087867059</v>
      </c>
      <c r="K32" s="12"/>
      <c r="L32" s="15">
        <f t="shared" si="1"/>
        <v>21993</v>
      </c>
      <c r="M32" s="20">
        <f t="shared" si="3"/>
        <v>10.012747552925108</v>
      </c>
    </row>
    <row r="33" spans="1:13" ht="15.75" thickBot="1" x14ac:dyDescent="0.3">
      <c r="A33" s="4"/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25">
      <c r="A34" s="21" t="s">
        <v>21</v>
      </c>
    </row>
    <row r="35" spans="1:13" x14ac:dyDescent="0.25">
      <c r="A35" s="22" t="s">
        <v>26</v>
      </c>
    </row>
    <row r="36" spans="1:13" x14ac:dyDescent="0.25">
      <c r="A36" s="22" t="s">
        <v>22</v>
      </c>
    </row>
    <row r="37" spans="1:13" x14ac:dyDescent="0.25">
      <c r="A37" s="22" t="s">
        <v>25</v>
      </c>
    </row>
    <row r="38" spans="1:13" x14ac:dyDescent="0.25">
      <c r="A38" s="22" t="s">
        <v>24</v>
      </c>
    </row>
  </sheetData>
  <sortState xmlns:xlrd2="http://schemas.microsoft.com/office/spreadsheetml/2017/richdata2" ref="O9:AB28">
    <sortCondition descending="1" ref="AB9:AB28"/>
  </sortState>
  <mergeCells count="31">
    <mergeCell ref="L6:M6"/>
    <mergeCell ref="I7:J7"/>
    <mergeCell ref="L7:M7"/>
    <mergeCell ref="A20:B20"/>
    <mergeCell ref="A1:G1"/>
    <mergeCell ref="A2:G2"/>
    <mergeCell ref="A3:G3"/>
    <mergeCell ref="I6:J6"/>
    <mergeCell ref="A9:B9"/>
    <mergeCell ref="A16:B16"/>
    <mergeCell ref="A17:B17"/>
    <mergeCell ref="A18:B18"/>
    <mergeCell ref="A19:B19"/>
    <mergeCell ref="A15:B15"/>
    <mergeCell ref="A14:B14"/>
    <mergeCell ref="A13:B13"/>
    <mergeCell ref="A10:B10"/>
    <mergeCell ref="A11:B11"/>
    <mergeCell ref="A12:B12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 Industry</vt:lpstr>
      <vt:lpstr>Wholesale Industry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Statistics Quarterly Mining</dc:title>
  <dc:subject>Statistics Quarterly Mining</dc:subject>
  <dc:creator>Bob Horton</dc:creator>
  <cp:keywords>Quarterly Mining Data</cp:keywords>
  <dc:description>Stats Quarterly Mining Data</dc:description>
  <cp:lastModifiedBy>Staff</cp:lastModifiedBy>
  <cp:lastPrinted>2021-02-17T20:28:43Z</cp:lastPrinted>
  <dcterms:created xsi:type="dcterms:W3CDTF">2017-03-29T19:13:50Z</dcterms:created>
  <dcterms:modified xsi:type="dcterms:W3CDTF">2023-02-20T15:52:32Z</dcterms:modified>
  <cp:category>Statistics Quarterly Mining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1d6f5dd9-d2d3-47ac-852e-d1d6ffb39ce8</vt:lpwstr>
  </property>
</Properties>
</file>